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'Sheet1'!$A$1:$AK$57</definedName>
  </definedNames>
  <calcPr fullCalcOnLoad="1"/>
</workbook>
</file>

<file path=xl/sharedStrings.xml><?xml version="1.0" encoding="utf-8"?>
<sst xmlns="http://schemas.openxmlformats.org/spreadsheetml/2006/main" count="114" uniqueCount="59">
  <si>
    <t>1995-96 Earmarked Grant for Research</t>
  </si>
  <si>
    <t>Breakdown of Applications from Institutions and Summary of Grants Approved</t>
  </si>
  <si>
    <t xml:space="preserve">Panel </t>
  </si>
  <si>
    <t xml:space="preserve"> / Subject Discipline</t>
  </si>
  <si>
    <t>HKU</t>
  </si>
  <si>
    <t>CUHK</t>
  </si>
  <si>
    <t>HKUST</t>
  </si>
  <si>
    <t>HKP</t>
  </si>
  <si>
    <t>CPHK</t>
  </si>
  <si>
    <t>HKBC</t>
  </si>
  <si>
    <t>LC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</si>
  <si>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</si>
  <si>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</si>
  <si>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</si>
  <si>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</si>
  <si>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</si>
  <si>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</si>
  <si>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</si>
  <si>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</si>
  <si>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</si>
  <si>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</si>
  <si>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</si>
  <si>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</si>
  <si>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Surveying, Building </t>
  </si>
  <si>
    <t xml:space="preserve"> &amp; Construction</t>
  </si>
  <si>
    <t>Computing Science,</t>
  </si>
  <si>
    <t xml:space="preserve"> Information Technology</t>
  </si>
  <si>
    <t xml:space="preserve"> &amp; Applied Mathematics</t>
  </si>
  <si>
    <t>Electrical &amp; Electronic</t>
  </si>
  <si>
    <t xml:space="preserve"> Engineering</t>
  </si>
  <si>
    <t xml:space="preserve">Mechanical, Production </t>
  </si>
  <si>
    <t xml:space="preserve"> &amp; Industrial Engineering</t>
  </si>
  <si>
    <t>ENGINEERING TOTAL</t>
  </si>
  <si>
    <t>PHYSICAL SCIENCES</t>
  </si>
  <si>
    <t>Chemical Engineering</t>
  </si>
  <si>
    <t>Physical Sciences</t>
  </si>
  <si>
    <t>Pure Mathematics</t>
  </si>
  <si>
    <t>PHYSICAL SCIENCES TOTAL</t>
  </si>
  <si>
    <t>BIOLOGY &amp; MEDICINE</t>
  </si>
  <si>
    <t>Biological Sciences</t>
  </si>
  <si>
    <t>Medicine, Dentistry</t>
  </si>
  <si>
    <t xml:space="preserve"> &amp; Health</t>
  </si>
  <si>
    <t>BIOLOGY &amp; MEDICINE TOTAL</t>
  </si>
  <si>
    <t xml:space="preserve">HUMANITIES, SOCIAL SCIENCES </t>
  </si>
  <si>
    <t xml:space="preserve"> &amp; BUSINESS STUDIES</t>
  </si>
  <si>
    <t>Administrative, Business</t>
  </si>
  <si>
    <t xml:space="preserve"> &amp; Social Studies</t>
  </si>
  <si>
    <t>Arts &amp; Languages</t>
  </si>
  <si>
    <t>Education</t>
  </si>
  <si>
    <t>Law, Architecture, Town</t>
  </si>
  <si>
    <t xml:space="preserve"> Planning &amp; other Professional</t>
  </si>
  <si>
    <t xml:space="preserve"> &amp; Vocational Subjects</t>
  </si>
  <si>
    <t>HUMANITIES, SOCIAL SCIENCES</t>
  </si>
  <si>
    <t xml:space="preserve"> &amp; BUSINESS STUDIES TOTAL</t>
  </si>
  <si>
    <t>GRAND TOTAL</t>
  </si>
  <si>
    <t xml:space="preserve"> Success Rate</t>
  </si>
  <si>
    <t xml:space="preserve"> % of total*</t>
  </si>
  <si>
    <t xml:space="preserve">                                 </t>
  </si>
  <si>
    <t>* Note: Figures may not add up to total due to round up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</si>
</sst>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gray0625">
        <fgColor indexed="8"/>
        <bgColor indexed="9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fgColor indexed="20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left" vertical="center"/>
      <protection/>
    </xf>
    <xf numFmtId="176" fontId="6" fillId="0" borderId="7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76" fontId="6" fillId="0" borderId="4" xfId="0" applyNumberFormat="1" applyFont="1" applyBorder="1" applyAlignment="1" applyProtection="1">
      <alignment vertical="center"/>
      <protection/>
    </xf>
    <xf numFmtId="176" fontId="6" fillId="0" borderId="9" xfId="0" applyNumberFormat="1" applyFont="1" applyBorder="1" applyAlignment="1" applyProtection="1">
      <alignment vertical="center"/>
      <protection/>
    </xf>
    <xf numFmtId="0" fontId="8" fillId="2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6" fillId="2" borderId="7" xfId="0" applyNumberFormat="1" applyFont="1" applyFill="1" applyBorder="1" applyAlignment="1" applyProtection="1">
      <alignment vertical="center"/>
      <protection/>
    </xf>
    <xf numFmtId="176" fontId="6" fillId="2" borderId="8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>
      <alignment vertical="center"/>
    </xf>
    <xf numFmtId="176" fontId="7" fillId="2" borderId="4" xfId="0" applyNumberFormat="1" applyFont="1" applyFill="1" applyBorder="1" applyAlignment="1" applyProtection="1">
      <alignment vertical="center"/>
      <protection/>
    </xf>
    <xf numFmtId="176" fontId="7" fillId="2" borderId="9" xfId="0" applyNumberFormat="1" applyFont="1" applyFill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8" xfId="0" applyNumberFormat="1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6" fillId="3" borderId="5" xfId="0" applyFont="1" applyFill="1" applyBorder="1" applyAlignment="1">
      <alignment vertical="center"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176" fontId="6" fillId="3" borderId="7" xfId="0" applyNumberFormat="1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>
      <alignment vertical="center"/>
    </xf>
    <xf numFmtId="176" fontId="7" fillId="3" borderId="4" xfId="0" applyNumberFormat="1" applyFont="1" applyFill="1" applyBorder="1" applyAlignment="1" applyProtection="1">
      <alignment vertical="center"/>
      <protection/>
    </xf>
    <xf numFmtId="176" fontId="7" fillId="3" borderId="9" xfId="0" applyNumberFormat="1" applyFont="1" applyFill="1" applyBorder="1" applyAlignment="1" applyProtection="1">
      <alignment vertical="center"/>
      <protection/>
    </xf>
    <xf numFmtId="0" fontId="7" fillId="3" borderId="7" xfId="0" applyFont="1" applyFill="1" applyBorder="1" applyAlignment="1" applyProtection="1">
      <alignment horizontal="left" vertical="center"/>
      <protection/>
    </xf>
    <xf numFmtId="0" fontId="7" fillId="4" borderId="7" xfId="0" applyFont="1" applyFill="1" applyBorder="1" applyAlignment="1" applyProtection="1">
      <alignment horizontal="left" vertical="center"/>
      <protection/>
    </xf>
    <xf numFmtId="0" fontId="7" fillId="5" borderId="0" xfId="0" applyFont="1" applyFill="1" applyAlignment="1">
      <alignment vertical="center"/>
    </xf>
    <xf numFmtId="176" fontId="7" fillId="5" borderId="7" xfId="0" applyNumberFormat="1" applyFont="1" applyFill="1" applyBorder="1" applyAlignment="1" applyProtection="1">
      <alignment vertical="center"/>
      <protection/>
    </xf>
    <xf numFmtId="176" fontId="7" fillId="5" borderId="8" xfId="0" applyNumberFormat="1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left" vertical="center"/>
      <protection/>
    </xf>
    <xf numFmtId="0" fontId="6" fillId="5" borderId="0" xfId="0" applyFont="1" applyFill="1" applyAlignment="1">
      <alignment vertical="center"/>
    </xf>
    <xf numFmtId="0" fontId="6" fillId="5" borderId="7" xfId="0" applyFont="1" applyFill="1" applyBorder="1" applyAlignment="1">
      <alignment vertical="center"/>
    </xf>
    <xf numFmtId="9" fontId="6" fillId="5" borderId="7" xfId="0" applyNumberFormat="1" applyFont="1" applyFill="1" applyBorder="1" applyAlignment="1" applyProtection="1">
      <alignment vertical="center"/>
      <protection/>
    </xf>
    <xf numFmtId="9" fontId="6" fillId="5" borderId="8" xfId="0" applyNumberFormat="1" applyFont="1" applyFill="1" applyBorder="1" applyAlignment="1" applyProtection="1">
      <alignment vertical="center"/>
      <protection/>
    </xf>
    <xf numFmtId="0" fontId="6" fillId="4" borderId="4" xfId="0" applyFont="1" applyFill="1" applyBorder="1" applyAlignment="1" applyProtection="1">
      <alignment horizontal="left" vertical="center"/>
      <protection/>
    </xf>
    <xf numFmtId="0" fontId="6" fillId="5" borderId="5" xfId="0" applyFont="1" applyFill="1" applyBorder="1" applyAlignment="1">
      <alignment vertical="center"/>
    </xf>
    <xf numFmtId="9" fontId="6" fillId="5" borderId="4" xfId="0" applyNumberFormat="1" applyFont="1" applyFill="1" applyBorder="1" applyAlignment="1" applyProtection="1">
      <alignment vertical="center"/>
      <protection/>
    </xf>
    <xf numFmtId="9" fontId="6" fillId="5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7"/>
  <sheetViews>
    <sheetView tabSelected="1" workbookViewId="0" topLeftCell="A1">
      <selection activeCell="A2" sqref="A2"/>
    </sheetView>
  </sheetViews>
  <sheetFormatPr defaultColWidth="9.00390625" defaultRowHeight="16.5"/>
  <sheetData>
    <row r="1" spans="10:18" ht="19.5">
      <c r="J1" s="1"/>
      <c r="K1" s="1"/>
      <c r="L1" s="1"/>
      <c r="M1" s="1"/>
      <c r="N1" s="1"/>
      <c r="O1" s="1"/>
      <c r="P1" s="1"/>
      <c r="Q1" s="1"/>
      <c r="R1" s="1"/>
    </row>
    <row r="2" spans="10:16" ht="23.25">
      <c r="J2" s="1"/>
      <c r="K2" s="2"/>
      <c r="L2" s="2"/>
      <c r="M2" s="3"/>
      <c r="N2" s="3"/>
      <c r="O2" s="4" t="s">
        <v>0</v>
      </c>
      <c r="P2" s="3"/>
    </row>
    <row r="3" spans="10:16" ht="23.25">
      <c r="J3" s="1"/>
      <c r="L3" s="4" t="s">
        <v>1</v>
      </c>
      <c r="M3" s="2"/>
      <c r="N3" s="2"/>
      <c r="O3" s="3"/>
      <c r="P3" s="3"/>
    </row>
    <row r="4" ht="16.5">
      <c r="B4" s="5"/>
    </row>
    <row r="6" spans="2:36" ht="16.5">
      <c r="B6" s="6"/>
      <c r="C6" s="7"/>
      <c r="D6" s="7"/>
      <c r="E6" s="6"/>
      <c r="F6" s="7"/>
      <c r="G6" s="7"/>
      <c r="H6" s="7"/>
      <c r="I6" s="6"/>
      <c r="J6" s="7"/>
      <c r="K6" s="7"/>
      <c r="L6" s="7"/>
      <c r="M6" s="6"/>
      <c r="N6" s="7"/>
      <c r="O6" s="7"/>
      <c r="P6" s="7"/>
      <c r="Q6" s="6"/>
      <c r="R6" s="7"/>
      <c r="S6" s="7"/>
      <c r="T6" s="7"/>
      <c r="U6" s="6"/>
      <c r="V6" s="7"/>
      <c r="W6" s="7"/>
      <c r="X6" s="7"/>
      <c r="Y6" s="6"/>
      <c r="Z6" s="7"/>
      <c r="AA6" s="7"/>
      <c r="AB6" s="7"/>
      <c r="AC6" s="6"/>
      <c r="AD6" s="7"/>
      <c r="AE6" s="7"/>
      <c r="AF6" s="7"/>
      <c r="AG6" s="6"/>
      <c r="AH6" s="7"/>
      <c r="AI6" s="7"/>
      <c r="AJ6" s="8"/>
    </row>
    <row r="7" spans="2:36" ht="16.5">
      <c r="B7" s="9" t="s">
        <v>2</v>
      </c>
      <c r="C7" s="10" t="s">
        <v>3</v>
      </c>
      <c r="D7" s="11"/>
      <c r="E7" s="12"/>
      <c r="F7" s="13"/>
      <c r="G7" s="14" t="s">
        <v>4</v>
      </c>
      <c r="H7" s="13"/>
      <c r="I7" s="12"/>
      <c r="J7" s="13"/>
      <c r="K7" s="14" t="s">
        <v>5</v>
      </c>
      <c r="L7" s="13"/>
      <c r="M7" s="12"/>
      <c r="N7" s="13"/>
      <c r="O7" s="14" t="s">
        <v>6</v>
      </c>
      <c r="P7" s="13"/>
      <c r="Q7" s="12"/>
      <c r="R7" s="13"/>
      <c r="S7" s="14" t="s">
        <v>7</v>
      </c>
      <c r="T7" s="13"/>
      <c r="U7" s="12"/>
      <c r="V7" s="13"/>
      <c r="W7" s="14" t="s">
        <v>8</v>
      </c>
      <c r="X7" s="13"/>
      <c r="Y7" s="12"/>
      <c r="Z7" s="13"/>
      <c r="AA7" s="14" t="s">
        <v>9</v>
      </c>
      <c r="AB7" s="13"/>
      <c r="AC7" s="12"/>
      <c r="AD7" s="13"/>
      <c r="AE7" s="14" t="s">
        <v>10</v>
      </c>
      <c r="AF7" s="13"/>
      <c r="AG7" s="12"/>
      <c r="AH7" s="13"/>
      <c r="AI7" s="14" t="s">
        <v>11</v>
      </c>
      <c r="AJ7" s="15"/>
    </row>
    <row r="8" spans="2:36" ht="16.5">
      <c r="B8" s="16"/>
      <c r="C8" s="17"/>
      <c r="D8" s="17"/>
      <c r="E8" s="9" t="s">
        <v>12</v>
      </c>
      <c r="F8" s="13"/>
      <c r="G8" s="9" t="s">
        <v>13</v>
      </c>
      <c r="H8" s="13"/>
      <c r="I8" s="9" t="s">
        <v>12</v>
      </c>
      <c r="J8" s="13"/>
      <c r="K8" s="9" t="s">
        <v>13</v>
      </c>
      <c r="L8" s="13"/>
      <c r="M8" s="9" t="s">
        <v>14</v>
      </c>
      <c r="N8" s="13"/>
      <c r="O8" s="9" t="s">
        <v>13</v>
      </c>
      <c r="P8" s="13"/>
      <c r="Q8" s="9" t="s">
        <v>15</v>
      </c>
      <c r="R8" s="13"/>
      <c r="S8" s="9" t="s">
        <v>13</v>
      </c>
      <c r="T8" s="13"/>
      <c r="U8" s="9" t="s">
        <v>15</v>
      </c>
      <c r="V8" s="13"/>
      <c r="W8" s="9" t="s">
        <v>13</v>
      </c>
      <c r="X8" s="13"/>
      <c r="Y8" s="9" t="s">
        <v>12</v>
      </c>
      <c r="Z8" s="13"/>
      <c r="AA8" s="9" t="s">
        <v>13</v>
      </c>
      <c r="AB8" s="13"/>
      <c r="AC8" s="9" t="s">
        <v>12</v>
      </c>
      <c r="AD8" s="13"/>
      <c r="AE8" s="9" t="s">
        <v>16</v>
      </c>
      <c r="AF8" s="13"/>
      <c r="AG8" s="9" t="s">
        <v>15</v>
      </c>
      <c r="AH8" s="13"/>
      <c r="AI8" s="9" t="s">
        <v>17</v>
      </c>
      <c r="AJ8" s="15"/>
    </row>
    <row r="9" spans="2:36" ht="16.5">
      <c r="B9" s="16"/>
      <c r="C9" s="17"/>
      <c r="D9" s="17"/>
      <c r="E9" s="18" t="s">
        <v>18</v>
      </c>
      <c r="F9" s="18" t="s">
        <v>19</v>
      </c>
      <c r="G9" s="18" t="s">
        <v>18</v>
      </c>
      <c r="H9" s="18" t="s">
        <v>19</v>
      </c>
      <c r="I9" s="18" t="s">
        <v>18</v>
      </c>
      <c r="J9" s="18" t="s">
        <v>19</v>
      </c>
      <c r="K9" s="18" t="s">
        <v>18</v>
      </c>
      <c r="L9" s="18" t="s">
        <v>19</v>
      </c>
      <c r="M9" s="18" t="s">
        <v>18</v>
      </c>
      <c r="N9" s="18" t="s">
        <v>19</v>
      </c>
      <c r="O9" s="18" t="s">
        <v>18</v>
      </c>
      <c r="P9" s="18" t="s">
        <v>19</v>
      </c>
      <c r="Q9" s="18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18" t="s">
        <v>18</v>
      </c>
      <c r="X9" s="18" t="s">
        <v>19</v>
      </c>
      <c r="Y9" s="18" t="s">
        <v>18</v>
      </c>
      <c r="Z9" s="18" t="s">
        <v>19</v>
      </c>
      <c r="AA9" s="18" t="s">
        <v>18</v>
      </c>
      <c r="AB9" s="18" t="s">
        <v>19</v>
      </c>
      <c r="AC9" s="18" t="s">
        <v>18</v>
      </c>
      <c r="AD9" s="18" t="s">
        <v>19</v>
      </c>
      <c r="AE9" s="18" t="s">
        <v>18</v>
      </c>
      <c r="AF9" s="18" t="s">
        <v>19</v>
      </c>
      <c r="AG9" s="18" t="s">
        <v>18</v>
      </c>
      <c r="AH9" s="18" t="s">
        <v>19</v>
      </c>
      <c r="AI9" s="18" t="s">
        <v>18</v>
      </c>
      <c r="AJ9" s="19" t="s">
        <v>19</v>
      </c>
    </row>
    <row r="10" spans="2:36" ht="16.5">
      <c r="B10" s="16"/>
      <c r="C10" s="17"/>
      <c r="D10" s="17"/>
      <c r="E10" s="12"/>
      <c r="F10" s="20" t="s">
        <v>20</v>
      </c>
      <c r="G10" s="12"/>
      <c r="H10" s="20" t="s">
        <v>20</v>
      </c>
      <c r="I10" s="12"/>
      <c r="J10" s="20" t="s">
        <v>20</v>
      </c>
      <c r="K10" s="12"/>
      <c r="L10" s="20" t="s">
        <v>20</v>
      </c>
      <c r="M10" s="12"/>
      <c r="N10" s="20" t="s">
        <v>20</v>
      </c>
      <c r="O10" s="12"/>
      <c r="P10" s="20" t="s">
        <v>20</v>
      </c>
      <c r="Q10" s="12"/>
      <c r="R10" s="20" t="s">
        <v>20</v>
      </c>
      <c r="S10" s="12"/>
      <c r="T10" s="20" t="s">
        <v>20</v>
      </c>
      <c r="U10" s="12"/>
      <c r="V10" s="20" t="s">
        <v>20</v>
      </c>
      <c r="W10" s="12"/>
      <c r="X10" s="20" t="s">
        <v>20</v>
      </c>
      <c r="Y10" s="12"/>
      <c r="Z10" s="20" t="s">
        <v>20</v>
      </c>
      <c r="AA10" s="12"/>
      <c r="AB10" s="20" t="s">
        <v>20</v>
      </c>
      <c r="AC10" s="12"/>
      <c r="AD10" s="20" t="s">
        <v>20</v>
      </c>
      <c r="AE10" s="12"/>
      <c r="AF10" s="20" t="s">
        <v>20</v>
      </c>
      <c r="AG10" s="12"/>
      <c r="AH10" s="20" t="s">
        <v>20</v>
      </c>
      <c r="AI10" s="12"/>
      <c r="AJ10" s="21" t="s">
        <v>20</v>
      </c>
    </row>
    <row r="11" spans="2:36" ht="16.5">
      <c r="B11" s="16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2"/>
    </row>
    <row r="12" spans="2:36" ht="16.5">
      <c r="B12" s="23" t="s">
        <v>21</v>
      </c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24"/>
      <c r="N12" s="24"/>
      <c r="O12" s="24"/>
      <c r="P12" s="2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4"/>
      <c r="AH12" s="24"/>
      <c r="AI12" s="24"/>
      <c r="AJ12" s="25"/>
    </row>
    <row r="13" spans="2:36" ht="16.5">
      <c r="B13" s="26" t="s">
        <v>22</v>
      </c>
      <c r="C13" s="17"/>
      <c r="D13" s="17"/>
      <c r="E13" s="16"/>
      <c r="F13" s="27"/>
      <c r="G13" s="16"/>
      <c r="H13" s="16"/>
      <c r="I13" s="16"/>
      <c r="J13" s="27"/>
      <c r="K13" s="16"/>
      <c r="L13" s="16"/>
      <c r="M13" s="16"/>
      <c r="N13" s="27"/>
      <c r="O13" s="16"/>
      <c r="P13" s="16"/>
      <c r="Q13" s="27"/>
      <c r="R13" s="27"/>
      <c r="S13" s="16"/>
      <c r="T13" s="16"/>
      <c r="U13" s="16"/>
      <c r="V13" s="27"/>
      <c r="W13" s="16"/>
      <c r="X13" s="16"/>
      <c r="Y13" s="16"/>
      <c r="Z13" s="27"/>
      <c r="AA13" s="16"/>
      <c r="AB13" s="16"/>
      <c r="AC13" s="16"/>
      <c r="AD13" s="27"/>
      <c r="AE13" s="16"/>
      <c r="AF13" s="16"/>
      <c r="AG13" s="16"/>
      <c r="AH13" s="27"/>
      <c r="AI13" s="16"/>
      <c r="AJ13" s="25"/>
    </row>
    <row r="14" spans="2:36" ht="16.5">
      <c r="B14" s="26" t="s">
        <v>23</v>
      </c>
      <c r="C14" s="17"/>
      <c r="D14" s="17"/>
      <c r="E14" s="16"/>
      <c r="F14" s="27"/>
      <c r="G14" s="16"/>
      <c r="H14" s="16"/>
      <c r="I14" s="16"/>
      <c r="J14" s="27"/>
      <c r="K14" s="16"/>
      <c r="L14" s="16"/>
      <c r="M14" s="16"/>
      <c r="N14" s="27"/>
      <c r="O14" s="16"/>
      <c r="P14" s="16"/>
      <c r="Q14" s="27"/>
      <c r="R14" s="27"/>
      <c r="S14" s="16"/>
      <c r="T14" s="16"/>
      <c r="U14" s="16"/>
      <c r="V14" s="27"/>
      <c r="W14" s="16"/>
      <c r="X14" s="16"/>
      <c r="Y14" s="16"/>
      <c r="Z14" s="27"/>
      <c r="AA14" s="16"/>
      <c r="AB14" s="16"/>
      <c r="AC14" s="16"/>
      <c r="AD14" s="27"/>
      <c r="AE14" s="16"/>
      <c r="AF14" s="16"/>
      <c r="AG14" s="16"/>
      <c r="AH14" s="27"/>
      <c r="AI14" s="16"/>
      <c r="AJ14" s="25"/>
    </row>
    <row r="15" spans="2:36" ht="16.5">
      <c r="B15" s="26" t="s">
        <v>24</v>
      </c>
      <c r="C15" s="17"/>
      <c r="D15" s="17"/>
      <c r="E15" s="27">
        <v>14</v>
      </c>
      <c r="F15" s="27">
        <v>13611</v>
      </c>
      <c r="G15" s="27">
        <v>7</v>
      </c>
      <c r="H15" s="27">
        <v>3997</v>
      </c>
      <c r="I15" s="27"/>
      <c r="J15" s="27"/>
      <c r="K15" s="27"/>
      <c r="L15" s="27"/>
      <c r="M15" s="27">
        <v>12</v>
      </c>
      <c r="N15" s="27">
        <v>10529</v>
      </c>
      <c r="O15" s="27">
        <v>5</v>
      </c>
      <c r="P15" s="27">
        <v>2554</v>
      </c>
      <c r="Q15" s="27">
        <v>31</v>
      </c>
      <c r="R15" s="27">
        <v>28818</v>
      </c>
      <c r="S15" s="27">
        <v>18</v>
      </c>
      <c r="T15" s="27">
        <v>6768</v>
      </c>
      <c r="U15" s="27">
        <v>4</v>
      </c>
      <c r="V15" s="27">
        <v>2105</v>
      </c>
      <c r="W15" s="27">
        <v>1</v>
      </c>
      <c r="X15" s="27">
        <v>882</v>
      </c>
      <c r="Y15" s="27"/>
      <c r="Z15" s="27"/>
      <c r="AA15" s="27"/>
      <c r="AB15" s="27"/>
      <c r="AC15" s="27"/>
      <c r="AD15" s="27"/>
      <c r="AE15" s="27"/>
      <c r="AF15" s="27"/>
      <c r="AG15" s="24">
        <f>E15+I15+M15+Q15+U15+Y15+AC15</f>
        <v>61</v>
      </c>
      <c r="AH15" s="24">
        <f>F15+J15+N15+R15+V15+Z15+AD15</f>
        <v>55063</v>
      </c>
      <c r="AI15" s="24">
        <f>G15+K15+O15+S15+W15+AA15+AE15</f>
        <v>31</v>
      </c>
      <c r="AJ15" s="25">
        <f>H15+L15+P15+T15+X15+AB15+AF15</f>
        <v>14201</v>
      </c>
    </row>
    <row r="16" spans="2:36" ht="16.5">
      <c r="B16" s="26" t="s">
        <v>25</v>
      </c>
      <c r="C16" s="17"/>
      <c r="D16" s="1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/>
    </row>
    <row r="17" spans="2:36" ht="16.5">
      <c r="B17" s="26" t="s">
        <v>26</v>
      </c>
      <c r="C17" s="17"/>
      <c r="D17" s="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/>
    </row>
    <row r="18" spans="2:36" ht="16.5">
      <c r="B18" s="26" t="s">
        <v>27</v>
      </c>
      <c r="C18" s="17"/>
      <c r="D18" s="17"/>
      <c r="E18" s="27">
        <v>10</v>
      </c>
      <c r="F18" s="27">
        <v>7319</v>
      </c>
      <c r="G18" s="27">
        <v>7</v>
      </c>
      <c r="H18" s="27">
        <v>2995</v>
      </c>
      <c r="I18" s="27">
        <v>26</v>
      </c>
      <c r="J18" s="27">
        <v>25520</v>
      </c>
      <c r="K18" s="27">
        <v>15</v>
      </c>
      <c r="L18" s="27">
        <v>5532</v>
      </c>
      <c r="M18" s="27">
        <v>26</v>
      </c>
      <c r="N18" s="27">
        <v>21934</v>
      </c>
      <c r="O18" s="27">
        <v>13</v>
      </c>
      <c r="P18" s="27">
        <v>4937</v>
      </c>
      <c r="Q18" s="27">
        <v>16</v>
      </c>
      <c r="R18" s="27">
        <v>12330</v>
      </c>
      <c r="S18" s="27">
        <v>9</v>
      </c>
      <c r="T18" s="27">
        <v>2897</v>
      </c>
      <c r="U18" s="27">
        <v>22</v>
      </c>
      <c r="V18" s="27">
        <v>13510</v>
      </c>
      <c r="W18" s="27">
        <v>7</v>
      </c>
      <c r="X18" s="27">
        <v>2992</v>
      </c>
      <c r="Y18" s="27">
        <v>3</v>
      </c>
      <c r="Z18" s="27">
        <v>2063</v>
      </c>
      <c r="AA18" s="27">
        <v>1</v>
      </c>
      <c r="AB18" s="27">
        <v>257</v>
      </c>
      <c r="AC18" s="27">
        <v>1</v>
      </c>
      <c r="AD18" s="27">
        <v>869</v>
      </c>
      <c r="AE18" s="27"/>
      <c r="AF18" s="27"/>
      <c r="AG18" s="24">
        <f>E18+I18+M18+Q18+U18+Y18+AC18</f>
        <v>104</v>
      </c>
      <c r="AH18" s="24">
        <f>F18+J18+N18+R18+V18+Z18+AD18</f>
        <v>83545</v>
      </c>
      <c r="AI18" s="24">
        <f>G18+K18+O18+S18+W18+AA18+AE18</f>
        <v>52</v>
      </c>
      <c r="AJ18" s="25">
        <f>H18+L18+P18+T18+X18+AB18+AF18</f>
        <v>19610</v>
      </c>
    </row>
    <row r="19" spans="2:36" ht="16.5">
      <c r="B19" s="26" t="s">
        <v>28</v>
      </c>
      <c r="C19" s="17"/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5"/>
    </row>
    <row r="20" spans="2:36" ht="16.5">
      <c r="B20" s="26" t="s">
        <v>29</v>
      </c>
      <c r="C20" s="17"/>
      <c r="D20" s="17"/>
      <c r="E20" s="27">
        <v>9</v>
      </c>
      <c r="F20" s="27">
        <v>8691</v>
      </c>
      <c r="G20" s="27">
        <v>4</v>
      </c>
      <c r="H20" s="27">
        <v>1791</v>
      </c>
      <c r="I20" s="27">
        <v>12</v>
      </c>
      <c r="J20" s="27">
        <v>16076</v>
      </c>
      <c r="K20" s="27">
        <v>8</v>
      </c>
      <c r="L20" s="27">
        <v>3627</v>
      </c>
      <c r="M20" s="27">
        <v>23</v>
      </c>
      <c r="N20" s="27">
        <v>22112</v>
      </c>
      <c r="O20" s="27">
        <v>19</v>
      </c>
      <c r="P20" s="27">
        <v>6708</v>
      </c>
      <c r="Q20" s="27">
        <v>16</v>
      </c>
      <c r="R20" s="27">
        <v>15732</v>
      </c>
      <c r="S20" s="27">
        <v>4</v>
      </c>
      <c r="T20" s="27">
        <v>1471</v>
      </c>
      <c r="U20" s="27">
        <v>36</v>
      </c>
      <c r="V20" s="27">
        <v>39706</v>
      </c>
      <c r="W20" s="27">
        <v>16</v>
      </c>
      <c r="X20" s="27">
        <v>6999</v>
      </c>
      <c r="Y20" s="27"/>
      <c r="Z20" s="27"/>
      <c r="AA20" s="27"/>
      <c r="AB20" s="27"/>
      <c r="AC20" s="27"/>
      <c r="AD20" s="27"/>
      <c r="AE20" s="27"/>
      <c r="AF20" s="27"/>
      <c r="AG20" s="27">
        <f>E20+I20+M20+Q20+U20+Y20+AC20</f>
        <v>96</v>
      </c>
      <c r="AH20" s="27">
        <f>F20+J20+N20+R20+V20+Z20+AD20</f>
        <v>102317</v>
      </c>
      <c r="AI20" s="27">
        <f>G20+K20+O20+S20+W20+AA20+AE20</f>
        <v>51</v>
      </c>
      <c r="AJ20" s="25">
        <f>H20+L20+P20+T20+X20+AB20+AF20</f>
        <v>20596</v>
      </c>
    </row>
    <row r="21" spans="2:36" ht="16.5">
      <c r="B21" s="26" t="s">
        <v>30</v>
      </c>
      <c r="C21" s="17"/>
      <c r="D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5"/>
    </row>
    <row r="22" spans="2:36" ht="16.5">
      <c r="B22" s="28" t="s">
        <v>31</v>
      </c>
      <c r="C22" s="11"/>
      <c r="D22" s="11"/>
      <c r="E22" s="29">
        <v>7</v>
      </c>
      <c r="F22" s="29">
        <v>7563</v>
      </c>
      <c r="G22" s="29">
        <v>3</v>
      </c>
      <c r="H22" s="29">
        <v>1810</v>
      </c>
      <c r="I22" s="29">
        <v>5</v>
      </c>
      <c r="J22" s="29">
        <v>2591</v>
      </c>
      <c r="K22" s="29">
        <v>1</v>
      </c>
      <c r="L22" s="29">
        <v>331</v>
      </c>
      <c r="M22" s="29">
        <v>28</v>
      </c>
      <c r="N22" s="29">
        <v>28883</v>
      </c>
      <c r="O22" s="29">
        <v>16</v>
      </c>
      <c r="P22" s="29">
        <v>6561</v>
      </c>
      <c r="Q22" s="29">
        <v>13</v>
      </c>
      <c r="R22" s="29">
        <v>16377</v>
      </c>
      <c r="S22" s="29">
        <v>5</v>
      </c>
      <c r="T22" s="29">
        <v>2466</v>
      </c>
      <c r="U22" s="29">
        <v>15</v>
      </c>
      <c r="V22" s="29">
        <v>9378</v>
      </c>
      <c r="W22" s="29">
        <v>2</v>
      </c>
      <c r="X22" s="29">
        <v>935</v>
      </c>
      <c r="Y22" s="29"/>
      <c r="Z22" s="29"/>
      <c r="AA22" s="29"/>
      <c r="AB22" s="29"/>
      <c r="AC22" s="29"/>
      <c r="AD22" s="29"/>
      <c r="AE22" s="29"/>
      <c r="AF22" s="29"/>
      <c r="AG22" s="29">
        <f>E22+I22+M22+Q22+U22+Y22+AC22</f>
        <v>68</v>
      </c>
      <c r="AH22" s="29">
        <f>F22+J22+N22+R22+V22+Z22+AD22</f>
        <v>64792</v>
      </c>
      <c r="AI22" s="29">
        <f>G22+K22+O22+S22+W22+AA22+AE22</f>
        <v>27</v>
      </c>
      <c r="AJ22" s="30">
        <f>H22+L22+P22+T22+X22+AB22+AF22</f>
        <v>12103</v>
      </c>
    </row>
    <row r="23" spans="2:36" ht="16.5">
      <c r="B23" s="31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</row>
    <row r="24" spans="2:36" ht="16.5">
      <c r="B24" s="35" t="s">
        <v>32</v>
      </c>
      <c r="C24" s="36"/>
      <c r="D24" s="36"/>
      <c r="E24" s="37">
        <f aca="true" t="shared" si="0" ref="E24:AJ24">SUM(E15:E22)</f>
        <v>40</v>
      </c>
      <c r="F24" s="37">
        <f t="shared" si="0"/>
        <v>37184</v>
      </c>
      <c r="G24" s="37">
        <f t="shared" si="0"/>
        <v>21</v>
      </c>
      <c r="H24" s="37">
        <f t="shared" si="0"/>
        <v>10593</v>
      </c>
      <c r="I24" s="37">
        <f t="shared" si="0"/>
        <v>43</v>
      </c>
      <c r="J24" s="37">
        <f t="shared" si="0"/>
        <v>44187</v>
      </c>
      <c r="K24" s="37">
        <f t="shared" si="0"/>
        <v>24</v>
      </c>
      <c r="L24" s="37">
        <f t="shared" si="0"/>
        <v>9490</v>
      </c>
      <c r="M24" s="37">
        <f t="shared" si="0"/>
        <v>89</v>
      </c>
      <c r="N24" s="37">
        <f t="shared" si="0"/>
        <v>83458</v>
      </c>
      <c r="O24" s="37">
        <f t="shared" si="0"/>
        <v>53</v>
      </c>
      <c r="P24" s="37">
        <f t="shared" si="0"/>
        <v>20760</v>
      </c>
      <c r="Q24" s="37">
        <f t="shared" si="0"/>
        <v>76</v>
      </c>
      <c r="R24" s="37">
        <f t="shared" si="0"/>
        <v>73257</v>
      </c>
      <c r="S24" s="37">
        <f t="shared" si="0"/>
        <v>36</v>
      </c>
      <c r="T24" s="37">
        <f t="shared" si="0"/>
        <v>13602</v>
      </c>
      <c r="U24" s="37">
        <f t="shared" si="0"/>
        <v>77</v>
      </c>
      <c r="V24" s="37">
        <f t="shared" si="0"/>
        <v>64699</v>
      </c>
      <c r="W24" s="37">
        <f t="shared" si="0"/>
        <v>26</v>
      </c>
      <c r="X24" s="37">
        <f t="shared" si="0"/>
        <v>11808</v>
      </c>
      <c r="Y24" s="37">
        <f t="shared" si="0"/>
        <v>3</v>
      </c>
      <c r="Z24" s="37">
        <f t="shared" si="0"/>
        <v>2063</v>
      </c>
      <c r="AA24" s="37">
        <f t="shared" si="0"/>
        <v>1</v>
      </c>
      <c r="AB24" s="37">
        <f t="shared" si="0"/>
        <v>257</v>
      </c>
      <c r="AC24" s="37">
        <f t="shared" si="0"/>
        <v>1</v>
      </c>
      <c r="AD24" s="37">
        <f t="shared" si="0"/>
        <v>869</v>
      </c>
      <c r="AE24" s="37">
        <f t="shared" si="0"/>
        <v>0</v>
      </c>
      <c r="AF24" s="37">
        <f t="shared" si="0"/>
        <v>0</v>
      </c>
      <c r="AG24" s="37">
        <f t="shared" si="0"/>
        <v>329</v>
      </c>
      <c r="AH24" s="37">
        <f t="shared" si="0"/>
        <v>305717</v>
      </c>
      <c r="AI24" s="37">
        <f t="shared" si="0"/>
        <v>161</v>
      </c>
      <c r="AJ24" s="38">
        <f t="shared" si="0"/>
        <v>66510</v>
      </c>
    </row>
    <row r="25" spans="2:36" ht="16.5">
      <c r="B25" s="16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5"/>
    </row>
    <row r="26" spans="2:36" ht="16.5">
      <c r="B26" s="23" t="s">
        <v>33</v>
      </c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25"/>
    </row>
    <row r="27" spans="2:36" ht="16.5">
      <c r="B27" s="26" t="s">
        <v>34</v>
      </c>
      <c r="C27" s="17"/>
      <c r="D27" s="17"/>
      <c r="E27" s="16">
        <v>2</v>
      </c>
      <c r="F27" s="16">
        <v>1531</v>
      </c>
      <c r="G27" s="16">
        <v>1</v>
      </c>
      <c r="H27" s="16">
        <v>476</v>
      </c>
      <c r="I27" s="16"/>
      <c r="J27" s="16"/>
      <c r="K27" s="16"/>
      <c r="L27" s="16"/>
      <c r="M27" s="16">
        <v>9</v>
      </c>
      <c r="N27" s="16">
        <v>10313</v>
      </c>
      <c r="O27" s="16">
        <v>4</v>
      </c>
      <c r="P27" s="16">
        <v>1714</v>
      </c>
      <c r="Q27" s="16">
        <v>1</v>
      </c>
      <c r="R27" s="16">
        <v>1456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27">
        <f aca="true" t="shared" si="1" ref="AG27:AJ29">E27+I27+M27+Q27+U27+Y27+AC27</f>
        <v>12</v>
      </c>
      <c r="AH27" s="27">
        <f t="shared" si="1"/>
        <v>13300</v>
      </c>
      <c r="AI27" s="27">
        <f t="shared" si="1"/>
        <v>5</v>
      </c>
      <c r="AJ27" s="25">
        <f t="shared" si="1"/>
        <v>2190</v>
      </c>
    </row>
    <row r="28" spans="2:36" ht="16.5">
      <c r="B28" s="26" t="s">
        <v>35</v>
      </c>
      <c r="C28" s="17"/>
      <c r="D28" s="17"/>
      <c r="E28" s="24">
        <v>19</v>
      </c>
      <c r="F28" s="24">
        <v>19833</v>
      </c>
      <c r="G28" s="24">
        <v>13</v>
      </c>
      <c r="H28" s="24">
        <v>6323</v>
      </c>
      <c r="I28" s="24">
        <v>25</v>
      </c>
      <c r="J28" s="24">
        <v>27888</v>
      </c>
      <c r="K28" s="24">
        <v>14</v>
      </c>
      <c r="L28" s="24">
        <v>7413</v>
      </c>
      <c r="M28" s="24">
        <v>40</v>
      </c>
      <c r="N28" s="24">
        <v>40850</v>
      </c>
      <c r="O28" s="24">
        <v>29</v>
      </c>
      <c r="P28" s="24">
        <v>14033</v>
      </c>
      <c r="Q28" s="24">
        <v>10</v>
      </c>
      <c r="R28" s="24">
        <v>9672</v>
      </c>
      <c r="S28" s="24">
        <v>6</v>
      </c>
      <c r="T28" s="24">
        <v>2676</v>
      </c>
      <c r="U28" s="24">
        <f>18+3</f>
        <v>21</v>
      </c>
      <c r="V28" s="24">
        <f>16702+1869</f>
        <v>18571</v>
      </c>
      <c r="W28" s="24">
        <v>9</v>
      </c>
      <c r="X28" s="24">
        <v>4021</v>
      </c>
      <c r="Y28" s="24">
        <v>14</v>
      </c>
      <c r="Z28" s="24">
        <v>10743</v>
      </c>
      <c r="AA28" s="24">
        <v>8</v>
      </c>
      <c r="AB28" s="24">
        <v>3218</v>
      </c>
      <c r="AC28" s="16"/>
      <c r="AD28" s="16"/>
      <c r="AE28" s="16"/>
      <c r="AF28" s="16"/>
      <c r="AG28" s="27">
        <f t="shared" si="1"/>
        <v>129</v>
      </c>
      <c r="AH28" s="27">
        <f t="shared" si="1"/>
        <v>127557</v>
      </c>
      <c r="AI28" s="27">
        <f t="shared" si="1"/>
        <v>79</v>
      </c>
      <c r="AJ28" s="25">
        <f t="shared" si="1"/>
        <v>37684</v>
      </c>
    </row>
    <row r="29" spans="2:36" ht="16.5">
      <c r="B29" s="28" t="s">
        <v>36</v>
      </c>
      <c r="C29" s="11"/>
      <c r="D29" s="11"/>
      <c r="E29" s="39">
        <v>3</v>
      </c>
      <c r="F29" s="39">
        <v>2707</v>
      </c>
      <c r="G29" s="39">
        <v>1</v>
      </c>
      <c r="H29" s="39">
        <v>361</v>
      </c>
      <c r="I29" s="40">
        <v>5</v>
      </c>
      <c r="J29" s="40">
        <v>4028</v>
      </c>
      <c r="K29" s="40">
        <v>2</v>
      </c>
      <c r="L29" s="40">
        <v>762</v>
      </c>
      <c r="M29" s="40">
        <v>10</v>
      </c>
      <c r="N29" s="40">
        <v>6678</v>
      </c>
      <c r="O29" s="40">
        <v>8</v>
      </c>
      <c r="P29" s="40">
        <v>2643</v>
      </c>
      <c r="Q29" s="39">
        <v>1</v>
      </c>
      <c r="R29" s="39">
        <v>506</v>
      </c>
      <c r="S29" s="39"/>
      <c r="T29" s="39"/>
      <c r="U29" s="39">
        <v>5</v>
      </c>
      <c r="V29" s="39">
        <v>2474</v>
      </c>
      <c r="W29" s="39">
        <v>3</v>
      </c>
      <c r="X29" s="39">
        <v>1007</v>
      </c>
      <c r="Y29" s="39">
        <v>1</v>
      </c>
      <c r="Z29" s="39">
        <v>503</v>
      </c>
      <c r="AA29" s="39"/>
      <c r="AB29" s="39"/>
      <c r="AC29" s="39"/>
      <c r="AD29" s="39"/>
      <c r="AE29" s="39"/>
      <c r="AF29" s="39"/>
      <c r="AG29" s="29">
        <f t="shared" si="1"/>
        <v>25</v>
      </c>
      <c r="AH29" s="29">
        <f t="shared" si="1"/>
        <v>16896</v>
      </c>
      <c r="AI29" s="29">
        <f t="shared" si="1"/>
        <v>14</v>
      </c>
      <c r="AJ29" s="30">
        <f t="shared" si="1"/>
        <v>4773</v>
      </c>
    </row>
    <row r="30" spans="2:36" ht="16.5">
      <c r="B30" s="41"/>
      <c r="C30" s="42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3"/>
    </row>
    <row r="31" spans="2:36" ht="16.5">
      <c r="B31" s="44" t="s">
        <v>37</v>
      </c>
      <c r="C31" s="45"/>
      <c r="D31" s="45"/>
      <c r="E31" s="46">
        <f aca="true" t="shared" si="2" ref="E31:AJ31">E28+E29+E27</f>
        <v>24</v>
      </c>
      <c r="F31" s="46">
        <f t="shared" si="2"/>
        <v>24071</v>
      </c>
      <c r="G31" s="46">
        <f t="shared" si="2"/>
        <v>15</v>
      </c>
      <c r="H31" s="46">
        <f t="shared" si="2"/>
        <v>7160</v>
      </c>
      <c r="I31" s="46">
        <f t="shared" si="2"/>
        <v>30</v>
      </c>
      <c r="J31" s="46">
        <f t="shared" si="2"/>
        <v>31916</v>
      </c>
      <c r="K31" s="46">
        <f t="shared" si="2"/>
        <v>16</v>
      </c>
      <c r="L31" s="46">
        <f t="shared" si="2"/>
        <v>8175</v>
      </c>
      <c r="M31" s="46">
        <f t="shared" si="2"/>
        <v>59</v>
      </c>
      <c r="N31" s="46">
        <f t="shared" si="2"/>
        <v>57841</v>
      </c>
      <c r="O31" s="46">
        <f t="shared" si="2"/>
        <v>41</v>
      </c>
      <c r="P31" s="46">
        <f t="shared" si="2"/>
        <v>18390</v>
      </c>
      <c r="Q31" s="46">
        <f t="shared" si="2"/>
        <v>12</v>
      </c>
      <c r="R31" s="46">
        <f t="shared" si="2"/>
        <v>11634</v>
      </c>
      <c r="S31" s="46">
        <f t="shared" si="2"/>
        <v>6</v>
      </c>
      <c r="T31" s="46">
        <f t="shared" si="2"/>
        <v>2676</v>
      </c>
      <c r="U31" s="46">
        <f t="shared" si="2"/>
        <v>26</v>
      </c>
      <c r="V31" s="46">
        <f t="shared" si="2"/>
        <v>21045</v>
      </c>
      <c r="W31" s="46">
        <f t="shared" si="2"/>
        <v>12</v>
      </c>
      <c r="X31" s="46">
        <f t="shared" si="2"/>
        <v>5028</v>
      </c>
      <c r="Y31" s="46">
        <f t="shared" si="2"/>
        <v>15</v>
      </c>
      <c r="Z31" s="46">
        <f t="shared" si="2"/>
        <v>11246</v>
      </c>
      <c r="AA31" s="46">
        <f t="shared" si="2"/>
        <v>8</v>
      </c>
      <c r="AB31" s="46">
        <f t="shared" si="2"/>
        <v>3218</v>
      </c>
      <c r="AC31" s="46">
        <f t="shared" si="2"/>
        <v>0</v>
      </c>
      <c r="AD31" s="46">
        <f t="shared" si="2"/>
        <v>0</v>
      </c>
      <c r="AE31" s="46">
        <f t="shared" si="2"/>
        <v>0</v>
      </c>
      <c r="AF31" s="46">
        <f t="shared" si="2"/>
        <v>0</v>
      </c>
      <c r="AG31" s="46">
        <f t="shared" si="2"/>
        <v>166</v>
      </c>
      <c r="AH31" s="46">
        <f t="shared" si="2"/>
        <v>157753</v>
      </c>
      <c r="AI31" s="46">
        <f t="shared" si="2"/>
        <v>98</v>
      </c>
      <c r="AJ31" s="47">
        <f t="shared" si="2"/>
        <v>44647</v>
      </c>
    </row>
    <row r="32" spans="2:36" ht="16.5">
      <c r="B32" s="16"/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5"/>
    </row>
    <row r="33" spans="2:36" ht="16.5">
      <c r="B33" s="23" t="s">
        <v>38</v>
      </c>
      <c r="C33" s="17"/>
      <c r="D33" s="1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5"/>
    </row>
    <row r="34" spans="2:36" ht="16.5">
      <c r="B34" s="26" t="s">
        <v>39</v>
      </c>
      <c r="C34" s="17"/>
      <c r="D34" s="17"/>
      <c r="E34" s="27">
        <v>24</v>
      </c>
      <c r="F34" s="27">
        <v>34205</v>
      </c>
      <c r="G34" s="27">
        <v>13</v>
      </c>
      <c r="H34" s="27">
        <v>9018</v>
      </c>
      <c r="I34" s="27">
        <v>15</v>
      </c>
      <c r="J34" s="27">
        <v>17349</v>
      </c>
      <c r="K34" s="27">
        <v>9</v>
      </c>
      <c r="L34" s="27">
        <v>5308</v>
      </c>
      <c r="M34" s="27">
        <v>14</v>
      </c>
      <c r="N34" s="27">
        <v>19582</v>
      </c>
      <c r="O34" s="27">
        <v>12</v>
      </c>
      <c r="P34" s="27">
        <v>6937</v>
      </c>
      <c r="Q34" s="27">
        <v>4</v>
      </c>
      <c r="R34" s="27">
        <v>4563</v>
      </c>
      <c r="S34" s="27"/>
      <c r="T34" s="27"/>
      <c r="U34" s="27">
        <f>8-3</f>
        <v>5</v>
      </c>
      <c r="V34" s="27">
        <f>5824-1869</f>
        <v>3955</v>
      </c>
      <c r="W34" s="27"/>
      <c r="X34" s="27"/>
      <c r="Y34" s="27">
        <v>5</v>
      </c>
      <c r="Z34" s="27">
        <v>7430</v>
      </c>
      <c r="AA34" s="27">
        <v>1</v>
      </c>
      <c r="AB34" s="27">
        <v>886</v>
      </c>
      <c r="AC34" s="27"/>
      <c r="AD34" s="27"/>
      <c r="AE34" s="27"/>
      <c r="AF34" s="27"/>
      <c r="AG34" s="27">
        <f>E34+I34+M34+Q34+U34+Y34+AC34</f>
        <v>67</v>
      </c>
      <c r="AH34" s="27">
        <f>F34+J34+N34+R34+V34+Z34+AD34</f>
        <v>87084</v>
      </c>
      <c r="AI34" s="27">
        <f>G34+K34+O34+S34+W34+AA34+AE34</f>
        <v>35</v>
      </c>
      <c r="AJ34" s="25">
        <f>H34+L34+P34+T34+X34+AB34+AF34</f>
        <v>22149</v>
      </c>
    </row>
    <row r="35" spans="2:36" ht="16.5">
      <c r="B35" s="26" t="s">
        <v>40</v>
      </c>
      <c r="C35" s="17"/>
      <c r="D35" s="1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5"/>
    </row>
    <row r="36" spans="2:36" ht="16.5">
      <c r="B36" s="28" t="s">
        <v>41</v>
      </c>
      <c r="C36" s="11"/>
      <c r="D36" s="11"/>
      <c r="E36" s="29">
        <v>43</v>
      </c>
      <c r="F36" s="29">
        <v>51299</v>
      </c>
      <c r="G36" s="29">
        <v>23</v>
      </c>
      <c r="H36" s="29">
        <v>12695</v>
      </c>
      <c r="I36" s="29">
        <v>82</v>
      </c>
      <c r="J36" s="29">
        <v>76882</v>
      </c>
      <c r="K36" s="29">
        <v>43</v>
      </c>
      <c r="L36" s="29">
        <v>21401</v>
      </c>
      <c r="M36" s="29">
        <v>9</v>
      </c>
      <c r="N36" s="29">
        <v>15270</v>
      </c>
      <c r="O36" s="29">
        <v>6</v>
      </c>
      <c r="P36" s="29">
        <v>3885</v>
      </c>
      <c r="Q36" s="29">
        <v>3</v>
      </c>
      <c r="R36" s="29">
        <v>3985</v>
      </c>
      <c r="S36" s="29"/>
      <c r="T36" s="29"/>
      <c r="U36" s="29">
        <v>1</v>
      </c>
      <c r="V36" s="29">
        <v>324</v>
      </c>
      <c r="W36" s="29">
        <v>1</v>
      </c>
      <c r="X36" s="29">
        <v>331</v>
      </c>
      <c r="Y36" s="29">
        <v>1</v>
      </c>
      <c r="Z36" s="29">
        <v>1118</v>
      </c>
      <c r="AA36" s="29">
        <v>1</v>
      </c>
      <c r="AB36" s="29">
        <v>531</v>
      </c>
      <c r="AC36" s="29"/>
      <c r="AD36" s="29"/>
      <c r="AE36" s="29"/>
      <c r="AF36" s="29"/>
      <c r="AG36" s="29">
        <f>E36+I36+M36+Q36+U36+Y36+AC36</f>
        <v>139</v>
      </c>
      <c r="AH36" s="29">
        <f>F36+J36+N36+R36+V36+Z36+AD36</f>
        <v>148878</v>
      </c>
      <c r="AI36" s="29">
        <f>G36+K36+O36+S36+W36+AA36+AE36</f>
        <v>74</v>
      </c>
      <c r="AJ36" s="30">
        <f>H36+L36+P36+T36+X36+AB36+AF36</f>
        <v>38843</v>
      </c>
    </row>
    <row r="37" spans="2:36" ht="16.5">
      <c r="B37" s="41"/>
      <c r="C37" s="42"/>
      <c r="D37" s="4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3"/>
    </row>
    <row r="38" spans="2:36" ht="16.5">
      <c r="B38" s="44" t="s">
        <v>42</v>
      </c>
      <c r="C38" s="49"/>
      <c r="D38" s="49"/>
      <c r="E38" s="50">
        <f aca="true" t="shared" si="3" ref="E38:AJ38">E34+E36</f>
        <v>67</v>
      </c>
      <c r="F38" s="50">
        <f t="shared" si="3"/>
        <v>85504</v>
      </c>
      <c r="G38" s="50">
        <f t="shared" si="3"/>
        <v>36</v>
      </c>
      <c r="H38" s="50">
        <f t="shared" si="3"/>
        <v>21713</v>
      </c>
      <c r="I38" s="50">
        <f t="shared" si="3"/>
        <v>97</v>
      </c>
      <c r="J38" s="50">
        <f t="shared" si="3"/>
        <v>94231</v>
      </c>
      <c r="K38" s="50">
        <f t="shared" si="3"/>
        <v>52</v>
      </c>
      <c r="L38" s="50">
        <f t="shared" si="3"/>
        <v>26709</v>
      </c>
      <c r="M38" s="50">
        <f t="shared" si="3"/>
        <v>23</v>
      </c>
      <c r="N38" s="50">
        <f t="shared" si="3"/>
        <v>34852</v>
      </c>
      <c r="O38" s="50">
        <f t="shared" si="3"/>
        <v>18</v>
      </c>
      <c r="P38" s="50">
        <f t="shared" si="3"/>
        <v>10822</v>
      </c>
      <c r="Q38" s="50">
        <f t="shared" si="3"/>
        <v>7</v>
      </c>
      <c r="R38" s="50">
        <f t="shared" si="3"/>
        <v>8548</v>
      </c>
      <c r="S38" s="50">
        <f t="shared" si="3"/>
        <v>0</v>
      </c>
      <c r="T38" s="50">
        <f t="shared" si="3"/>
        <v>0</v>
      </c>
      <c r="U38" s="50">
        <f t="shared" si="3"/>
        <v>6</v>
      </c>
      <c r="V38" s="50">
        <f t="shared" si="3"/>
        <v>4279</v>
      </c>
      <c r="W38" s="50">
        <f t="shared" si="3"/>
        <v>1</v>
      </c>
      <c r="X38" s="50">
        <f t="shared" si="3"/>
        <v>331</v>
      </c>
      <c r="Y38" s="50">
        <f t="shared" si="3"/>
        <v>6</v>
      </c>
      <c r="Z38" s="50">
        <f t="shared" si="3"/>
        <v>8548</v>
      </c>
      <c r="AA38" s="50">
        <f t="shared" si="3"/>
        <v>2</v>
      </c>
      <c r="AB38" s="50">
        <f t="shared" si="3"/>
        <v>1417</v>
      </c>
      <c r="AC38" s="50">
        <f t="shared" si="3"/>
        <v>0</v>
      </c>
      <c r="AD38" s="50">
        <f t="shared" si="3"/>
        <v>0</v>
      </c>
      <c r="AE38" s="50">
        <f t="shared" si="3"/>
        <v>0</v>
      </c>
      <c r="AF38" s="50">
        <f t="shared" si="3"/>
        <v>0</v>
      </c>
      <c r="AG38" s="50">
        <f t="shared" si="3"/>
        <v>206</v>
      </c>
      <c r="AH38" s="50">
        <f t="shared" si="3"/>
        <v>235962</v>
      </c>
      <c r="AI38" s="50">
        <f t="shared" si="3"/>
        <v>109</v>
      </c>
      <c r="AJ38" s="51">
        <f t="shared" si="3"/>
        <v>60992</v>
      </c>
    </row>
    <row r="39" spans="2:36" ht="16.5">
      <c r="B39" s="16"/>
      <c r="C39" s="17"/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5"/>
    </row>
    <row r="40" spans="2:36" ht="16.5">
      <c r="B40" s="23" t="s">
        <v>43</v>
      </c>
      <c r="C40" s="17"/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5"/>
    </row>
    <row r="41" spans="2:36" ht="16.5">
      <c r="B41" s="23" t="s">
        <v>44</v>
      </c>
      <c r="C41" s="17"/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5"/>
    </row>
    <row r="42" spans="2:36" ht="16.5">
      <c r="B42" s="26" t="s">
        <v>45</v>
      </c>
      <c r="C42" s="17"/>
      <c r="D42" s="1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5"/>
    </row>
    <row r="43" spans="2:36" ht="16.5">
      <c r="B43" s="26" t="s">
        <v>46</v>
      </c>
      <c r="C43" s="17"/>
      <c r="D43" s="17"/>
      <c r="E43" s="27">
        <v>2</v>
      </c>
      <c r="F43" s="27">
        <v>1883</v>
      </c>
      <c r="G43" s="27"/>
      <c r="H43" s="27"/>
      <c r="I43" s="27">
        <v>25</v>
      </c>
      <c r="J43" s="27">
        <v>23477</v>
      </c>
      <c r="K43" s="27">
        <v>13</v>
      </c>
      <c r="L43" s="27">
        <v>6889</v>
      </c>
      <c r="M43" s="27">
        <v>34</v>
      </c>
      <c r="N43" s="27">
        <v>14083</v>
      </c>
      <c r="O43" s="27">
        <v>18</v>
      </c>
      <c r="P43" s="27">
        <v>6719</v>
      </c>
      <c r="Q43" s="27">
        <v>10</v>
      </c>
      <c r="R43" s="27">
        <v>5905</v>
      </c>
      <c r="S43" s="27">
        <v>5</v>
      </c>
      <c r="T43" s="27">
        <v>1685</v>
      </c>
      <c r="U43" s="27">
        <v>37</v>
      </c>
      <c r="V43" s="27">
        <v>15129</v>
      </c>
      <c r="W43" s="27">
        <v>12</v>
      </c>
      <c r="X43" s="27">
        <v>3698</v>
      </c>
      <c r="Y43" s="27">
        <v>15</v>
      </c>
      <c r="Z43" s="27">
        <v>10908</v>
      </c>
      <c r="AA43" s="27">
        <v>3</v>
      </c>
      <c r="AB43" s="27">
        <v>1080</v>
      </c>
      <c r="AC43" s="27">
        <v>2</v>
      </c>
      <c r="AD43" s="27">
        <v>1736</v>
      </c>
      <c r="AE43" s="27"/>
      <c r="AF43" s="27"/>
      <c r="AG43" s="27">
        <f aca="true" t="shared" si="4" ref="AG43:AJ45">E43+I43+M43+Q43+U43+Y43+AC43</f>
        <v>125</v>
      </c>
      <c r="AH43" s="27">
        <f t="shared" si="4"/>
        <v>73121</v>
      </c>
      <c r="AI43" s="27">
        <f t="shared" si="4"/>
        <v>51</v>
      </c>
      <c r="AJ43" s="25">
        <f t="shared" si="4"/>
        <v>20071</v>
      </c>
    </row>
    <row r="44" spans="2:36" ht="16.5">
      <c r="B44" s="26" t="s">
        <v>47</v>
      </c>
      <c r="C44" s="17"/>
      <c r="D44" s="17"/>
      <c r="E44" s="27">
        <v>5</v>
      </c>
      <c r="F44" s="27">
        <v>5212</v>
      </c>
      <c r="G44" s="27">
        <v>3</v>
      </c>
      <c r="H44" s="27">
        <v>929</v>
      </c>
      <c r="I44" s="27">
        <v>8</v>
      </c>
      <c r="J44" s="27">
        <v>8370</v>
      </c>
      <c r="K44" s="27">
        <v>4</v>
      </c>
      <c r="L44" s="27">
        <v>1320</v>
      </c>
      <c r="M44" s="27"/>
      <c r="N44" s="27"/>
      <c r="O44" s="27"/>
      <c r="P44" s="27"/>
      <c r="Q44" s="27">
        <v>2</v>
      </c>
      <c r="R44" s="27">
        <v>1605</v>
      </c>
      <c r="S44" s="27">
        <v>1</v>
      </c>
      <c r="T44" s="27">
        <v>371</v>
      </c>
      <c r="U44" s="27">
        <v>5</v>
      </c>
      <c r="V44" s="27">
        <v>5922</v>
      </c>
      <c r="W44" s="27">
        <v>5</v>
      </c>
      <c r="X44" s="27">
        <v>3235</v>
      </c>
      <c r="Y44" s="27">
        <v>6</v>
      </c>
      <c r="Z44" s="27">
        <v>4337</v>
      </c>
      <c r="AA44" s="27">
        <v>2</v>
      </c>
      <c r="AB44" s="27">
        <v>465</v>
      </c>
      <c r="AC44" s="27"/>
      <c r="AD44" s="27"/>
      <c r="AE44" s="27"/>
      <c r="AF44" s="27"/>
      <c r="AG44" s="27">
        <f t="shared" si="4"/>
        <v>26</v>
      </c>
      <c r="AH44" s="27">
        <f t="shared" si="4"/>
        <v>25446</v>
      </c>
      <c r="AI44" s="27">
        <f t="shared" si="4"/>
        <v>15</v>
      </c>
      <c r="AJ44" s="25">
        <f t="shared" si="4"/>
        <v>6320</v>
      </c>
    </row>
    <row r="45" spans="2:36" ht="16.5">
      <c r="B45" s="26" t="s">
        <v>48</v>
      </c>
      <c r="C45" s="17"/>
      <c r="D45" s="17"/>
      <c r="E45" s="27">
        <v>3</v>
      </c>
      <c r="F45" s="27">
        <v>4402</v>
      </c>
      <c r="G45" s="27">
        <v>3</v>
      </c>
      <c r="H45" s="27">
        <v>1984</v>
      </c>
      <c r="I45" s="27">
        <v>9</v>
      </c>
      <c r="J45" s="27">
        <v>7439</v>
      </c>
      <c r="K45" s="27">
        <v>3</v>
      </c>
      <c r="L45" s="27">
        <v>761</v>
      </c>
      <c r="M45" s="27"/>
      <c r="N45" s="27"/>
      <c r="O45" s="27"/>
      <c r="P45" s="27"/>
      <c r="Q45" s="27">
        <v>2</v>
      </c>
      <c r="R45" s="27">
        <v>1804</v>
      </c>
      <c r="S45" s="27">
        <v>1</v>
      </c>
      <c r="T45" s="27">
        <v>351</v>
      </c>
      <c r="U45" s="27">
        <v>1</v>
      </c>
      <c r="V45" s="27">
        <v>1086</v>
      </c>
      <c r="W45" s="27">
        <v>1</v>
      </c>
      <c r="X45" s="27">
        <v>150</v>
      </c>
      <c r="Y45" s="27">
        <v>3</v>
      </c>
      <c r="Z45" s="27">
        <v>3101</v>
      </c>
      <c r="AA45" s="27">
        <v>1</v>
      </c>
      <c r="AB45" s="27">
        <v>531</v>
      </c>
      <c r="AC45" s="27"/>
      <c r="AD45" s="27"/>
      <c r="AE45" s="27"/>
      <c r="AF45" s="27"/>
      <c r="AG45" s="27">
        <f t="shared" si="4"/>
        <v>18</v>
      </c>
      <c r="AH45" s="27">
        <f t="shared" si="4"/>
        <v>17832</v>
      </c>
      <c r="AI45" s="27">
        <f t="shared" si="4"/>
        <v>9</v>
      </c>
      <c r="AJ45" s="25">
        <f t="shared" si="4"/>
        <v>3777</v>
      </c>
    </row>
    <row r="46" spans="2:36" ht="16.5">
      <c r="B46" s="26" t="s">
        <v>49</v>
      </c>
      <c r="C46" s="17"/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5"/>
    </row>
    <row r="47" spans="2:36" ht="16.5">
      <c r="B47" s="26" t="s">
        <v>50</v>
      </c>
      <c r="C47" s="17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5"/>
    </row>
    <row r="48" spans="2:36" ht="16.5">
      <c r="B48" s="28" t="s">
        <v>51</v>
      </c>
      <c r="C48" s="11"/>
      <c r="D48" s="11"/>
      <c r="E48" s="29">
        <v>7</v>
      </c>
      <c r="F48" s="29">
        <v>6011</v>
      </c>
      <c r="G48" s="29">
        <v>5</v>
      </c>
      <c r="H48" s="29">
        <v>1817</v>
      </c>
      <c r="I48" s="29"/>
      <c r="J48" s="29"/>
      <c r="K48" s="29"/>
      <c r="L48" s="29"/>
      <c r="M48" s="29"/>
      <c r="N48" s="29"/>
      <c r="O48" s="29"/>
      <c r="P48" s="29"/>
      <c r="Q48" s="29">
        <v>2</v>
      </c>
      <c r="R48" s="29">
        <v>1420</v>
      </c>
      <c r="S48" s="29">
        <v>1</v>
      </c>
      <c r="T48" s="29">
        <v>150</v>
      </c>
      <c r="U48" s="29">
        <v>8</v>
      </c>
      <c r="V48" s="29">
        <v>4145</v>
      </c>
      <c r="W48" s="29">
        <v>5</v>
      </c>
      <c r="X48" s="29">
        <v>1264</v>
      </c>
      <c r="Y48" s="29"/>
      <c r="Z48" s="29"/>
      <c r="AA48" s="29"/>
      <c r="AB48" s="29"/>
      <c r="AC48" s="29">
        <v>1</v>
      </c>
      <c r="AD48" s="29">
        <v>1468</v>
      </c>
      <c r="AE48" s="29"/>
      <c r="AF48" s="29"/>
      <c r="AG48" s="29">
        <f>E48+I48+M48+Q48+U48+Y48+AC48</f>
        <v>18</v>
      </c>
      <c r="AH48" s="29">
        <f>F48+J48+N48+R48+V48+Z48+AD48</f>
        <v>13044</v>
      </c>
      <c r="AI48" s="29">
        <f>G48+K48+O48+S48+W48+AA48+AE48</f>
        <v>11</v>
      </c>
      <c r="AJ48" s="30">
        <f>H48+L48+P48+T48+X48+AB48+AF48</f>
        <v>3231</v>
      </c>
    </row>
    <row r="49" spans="2:36" ht="16.5">
      <c r="B49" s="52" t="s">
        <v>52</v>
      </c>
      <c r="C49" s="42"/>
      <c r="D49" s="42"/>
      <c r="E49" s="48"/>
      <c r="F49" s="48"/>
      <c r="G49" s="41"/>
      <c r="H49" s="41"/>
      <c r="I49" s="48"/>
      <c r="J49" s="48"/>
      <c r="K49" s="41"/>
      <c r="L49" s="41"/>
      <c r="M49" s="48"/>
      <c r="N49" s="48"/>
      <c r="O49" s="41"/>
      <c r="P49" s="41"/>
      <c r="Q49" s="48"/>
      <c r="R49" s="48"/>
      <c r="S49" s="41"/>
      <c r="T49" s="41"/>
      <c r="U49" s="48"/>
      <c r="V49" s="48"/>
      <c r="W49" s="41"/>
      <c r="X49" s="41"/>
      <c r="Y49" s="48"/>
      <c r="Z49" s="48"/>
      <c r="AA49" s="41"/>
      <c r="AB49" s="41"/>
      <c r="AC49" s="48"/>
      <c r="AD49" s="48"/>
      <c r="AE49" s="41"/>
      <c r="AF49" s="41"/>
      <c r="AG49" s="48"/>
      <c r="AH49" s="48"/>
      <c r="AI49" s="48"/>
      <c r="AJ49" s="43"/>
    </row>
    <row r="50" spans="2:36" ht="16.5">
      <c r="B50" s="44" t="s">
        <v>53</v>
      </c>
      <c r="C50" s="49"/>
      <c r="D50" s="49"/>
      <c r="E50" s="50">
        <f aca="true" t="shared" si="5" ref="E50:AJ50">SUM(E43:E48)</f>
        <v>17</v>
      </c>
      <c r="F50" s="50">
        <f t="shared" si="5"/>
        <v>17508</v>
      </c>
      <c r="G50" s="50">
        <f t="shared" si="5"/>
        <v>11</v>
      </c>
      <c r="H50" s="50">
        <f t="shared" si="5"/>
        <v>4730</v>
      </c>
      <c r="I50" s="50">
        <f t="shared" si="5"/>
        <v>42</v>
      </c>
      <c r="J50" s="50">
        <f t="shared" si="5"/>
        <v>39286</v>
      </c>
      <c r="K50" s="50">
        <f t="shared" si="5"/>
        <v>20</v>
      </c>
      <c r="L50" s="50">
        <f t="shared" si="5"/>
        <v>8970</v>
      </c>
      <c r="M50" s="50">
        <f t="shared" si="5"/>
        <v>34</v>
      </c>
      <c r="N50" s="50">
        <f t="shared" si="5"/>
        <v>14083</v>
      </c>
      <c r="O50" s="50">
        <f t="shared" si="5"/>
        <v>18</v>
      </c>
      <c r="P50" s="50">
        <f t="shared" si="5"/>
        <v>6719</v>
      </c>
      <c r="Q50" s="50">
        <f t="shared" si="5"/>
        <v>16</v>
      </c>
      <c r="R50" s="50">
        <f t="shared" si="5"/>
        <v>10734</v>
      </c>
      <c r="S50" s="50">
        <f t="shared" si="5"/>
        <v>8</v>
      </c>
      <c r="T50" s="50">
        <f t="shared" si="5"/>
        <v>2557</v>
      </c>
      <c r="U50" s="50">
        <f t="shared" si="5"/>
        <v>51</v>
      </c>
      <c r="V50" s="50">
        <f t="shared" si="5"/>
        <v>26282</v>
      </c>
      <c r="W50" s="50">
        <f t="shared" si="5"/>
        <v>23</v>
      </c>
      <c r="X50" s="50">
        <f t="shared" si="5"/>
        <v>8347</v>
      </c>
      <c r="Y50" s="50">
        <f t="shared" si="5"/>
        <v>24</v>
      </c>
      <c r="Z50" s="50">
        <f t="shared" si="5"/>
        <v>18346</v>
      </c>
      <c r="AA50" s="50">
        <f t="shared" si="5"/>
        <v>6</v>
      </c>
      <c r="AB50" s="50">
        <f t="shared" si="5"/>
        <v>2076</v>
      </c>
      <c r="AC50" s="50">
        <f t="shared" si="5"/>
        <v>3</v>
      </c>
      <c r="AD50" s="50">
        <f t="shared" si="5"/>
        <v>3204</v>
      </c>
      <c r="AE50" s="50">
        <f t="shared" si="5"/>
        <v>0</v>
      </c>
      <c r="AF50" s="50">
        <f t="shared" si="5"/>
        <v>0</v>
      </c>
      <c r="AG50" s="50">
        <f t="shared" si="5"/>
        <v>187</v>
      </c>
      <c r="AH50" s="50">
        <f t="shared" si="5"/>
        <v>129443</v>
      </c>
      <c r="AI50" s="50">
        <f t="shared" si="5"/>
        <v>86</v>
      </c>
      <c r="AJ50" s="51">
        <f t="shared" si="5"/>
        <v>33399</v>
      </c>
    </row>
    <row r="51" spans="2:36" ht="16.5">
      <c r="B51" s="16"/>
      <c r="C51" s="17"/>
      <c r="D51" s="17"/>
      <c r="E51" s="16"/>
      <c r="F51" s="27"/>
      <c r="G51" s="16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5"/>
    </row>
    <row r="52" spans="2:36" ht="16.5">
      <c r="B52" s="16"/>
      <c r="C52" s="17"/>
      <c r="D52" s="17"/>
      <c r="E52" s="16"/>
      <c r="F52" s="27"/>
      <c r="G52" s="1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5"/>
    </row>
    <row r="53" spans="2:36" ht="16.5">
      <c r="B53" s="53" t="s">
        <v>54</v>
      </c>
      <c r="C53" s="54"/>
      <c r="D53" s="54"/>
      <c r="E53" s="55">
        <f aca="true" t="shared" si="6" ref="E53:AJ53">E38+E24+E50+E31</f>
        <v>148</v>
      </c>
      <c r="F53" s="55">
        <f t="shared" si="6"/>
        <v>164267</v>
      </c>
      <c r="G53" s="55">
        <f t="shared" si="6"/>
        <v>83</v>
      </c>
      <c r="H53" s="55">
        <f t="shared" si="6"/>
        <v>44196</v>
      </c>
      <c r="I53" s="55">
        <f t="shared" si="6"/>
        <v>212</v>
      </c>
      <c r="J53" s="55">
        <f t="shared" si="6"/>
        <v>209620</v>
      </c>
      <c r="K53" s="55">
        <f t="shared" si="6"/>
        <v>112</v>
      </c>
      <c r="L53" s="55">
        <f t="shared" si="6"/>
        <v>53344</v>
      </c>
      <c r="M53" s="55">
        <f t="shared" si="6"/>
        <v>205</v>
      </c>
      <c r="N53" s="55">
        <f t="shared" si="6"/>
        <v>190234</v>
      </c>
      <c r="O53" s="55">
        <f t="shared" si="6"/>
        <v>130</v>
      </c>
      <c r="P53" s="55">
        <f t="shared" si="6"/>
        <v>56691</v>
      </c>
      <c r="Q53" s="55">
        <f t="shared" si="6"/>
        <v>111</v>
      </c>
      <c r="R53" s="55">
        <f t="shared" si="6"/>
        <v>104173</v>
      </c>
      <c r="S53" s="55">
        <f t="shared" si="6"/>
        <v>50</v>
      </c>
      <c r="T53" s="55">
        <f t="shared" si="6"/>
        <v>18835</v>
      </c>
      <c r="U53" s="55">
        <f t="shared" si="6"/>
        <v>160</v>
      </c>
      <c r="V53" s="55">
        <f t="shared" si="6"/>
        <v>116305</v>
      </c>
      <c r="W53" s="55">
        <f t="shared" si="6"/>
        <v>62</v>
      </c>
      <c r="X53" s="55">
        <f t="shared" si="6"/>
        <v>25514</v>
      </c>
      <c r="Y53" s="55">
        <f t="shared" si="6"/>
        <v>48</v>
      </c>
      <c r="Z53" s="55">
        <f t="shared" si="6"/>
        <v>40203</v>
      </c>
      <c r="AA53" s="55">
        <f t="shared" si="6"/>
        <v>17</v>
      </c>
      <c r="AB53" s="55">
        <f t="shared" si="6"/>
        <v>6968</v>
      </c>
      <c r="AC53" s="55">
        <f t="shared" si="6"/>
        <v>4</v>
      </c>
      <c r="AD53" s="55">
        <f t="shared" si="6"/>
        <v>4073</v>
      </c>
      <c r="AE53" s="55">
        <f t="shared" si="6"/>
        <v>0</v>
      </c>
      <c r="AF53" s="55">
        <f t="shared" si="6"/>
        <v>0</v>
      </c>
      <c r="AG53" s="55">
        <f t="shared" si="6"/>
        <v>888</v>
      </c>
      <c r="AH53" s="55">
        <f t="shared" si="6"/>
        <v>828875</v>
      </c>
      <c r="AI53" s="55">
        <f t="shared" si="6"/>
        <v>454</v>
      </c>
      <c r="AJ53" s="56">
        <f t="shared" si="6"/>
        <v>205548</v>
      </c>
    </row>
    <row r="54" spans="2:36" ht="16.5">
      <c r="B54" s="57" t="s">
        <v>55</v>
      </c>
      <c r="C54" s="58"/>
      <c r="D54" s="58"/>
      <c r="E54" s="59"/>
      <c r="F54" s="59"/>
      <c r="G54" s="60">
        <f>G53/E53</f>
        <v>0.5608108108108109</v>
      </c>
      <c r="H54" s="60"/>
      <c r="I54" s="60"/>
      <c r="J54" s="60"/>
      <c r="K54" s="60">
        <f>K53/I53</f>
        <v>0.5283018867924528</v>
      </c>
      <c r="L54" s="60"/>
      <c r="M54" s="60"/>
      <c r="N54" s="60"/>
      <c r="O54" s="60">
        <f>O53/M53</f>
        <v>0.6341463414634146</v>
      </c>
      <c r="P54" s="60"/>
      <c r="Q54" s="60"/>
      <c r="R54" s="60"/>
      <c r="S54" s="60">
        <f>S53/Q53</f>
        <v>0.45045045045045046</v>
      </c>
      <c r="T54" s="60"/>
      <c r="U54" s="60"/>
      <c r="V54" s="60"/>
      <c r="W54" s="60">
        <f>W53/U53</f>
        <v>0.3875</v>
      </c>
      <c r="X54" s="60"/>
      <c r="Y54" s="60"/>
      <c r="Z54" s="60"/>
      <c r="AA54" s="60">
        <f>AA53/Y53</f>
        <v>0.3541666666666667</v>
      </c>
      <c r="AB54" s="60"/>
      <c r="AC54" s="60"/>
      <c r="AD54" s="60"/>
      <c r="AE54" s="60">
        <f>AE53/AC53</f>
        <v>0</v>
      </c>
      <c r="AF54" s="60"/>
      <c r="AG54" s="60"/>
      <c r="AH54" s="60"/>
      <c r="AI54" s="60">
        <f>AI53/AG53</f>
        <v>0.5112612612612613</v>
      </c>
      <c r="AJ54" s="61"/>
    </row>
    <row r="55" spans="2:36" ht="16.5">
      <c r="B55" s="62" t="s">
        <v>56</v>
      </c>
      <c r="C55" s="63"/>
      <c r="D55" s="63"/>
      <c r="E55" s="64">
        <f>E53/$AG$53</f>
        <v>0.16666666666666666</v>
      </c>
      <c r="F55" s="64">
        <f>F53/$AH$53</f>
        <v>0.1981806665661288</v>
      </c>
      <c r="G55" s="64">
        <f>G53/$AI$53</f>
        <v>0.1828193832599119</v>
      </c>
      <c r="H55" s="64">
        <f>H53/$AJ$53</f>
        <v>0.21501547083892814</v>
      </c>
      <c r="I55" s="64">
        <f>I53/$AG$53</f>
        <v>0.23873873873873874</v>
      </c>
      <c r="J55" s="64">
        <f>J53/$AH$53</f>
        <v>0.2528969989443523</v>
      </c>
      <c r="K55" s="64">
        <f>K53/$AI$53</f>
        <v>0.24669603524229075</v>
      </c>
      <c r="L55" s="64">
        <f>L53/$AJ$53</f>
        <v>0.2595208904975967</v>
      </c>
      <c r="M55" s="64">
        <f>M53/$AG$53</f>
        <v>0.23085585585585586</v>
      </c>
      <c r="N55" s="64">
        <f>N53/$AH$53</f>
        <v>0.22950867139194692</v>
      </c>
      <c r="O55" s="64">
        <f>O53/$AI$53</f>
        <v>0.28634361233480177</v>
      </c>
      <c r="P55" s="64">
        <f>P53/$AJ$53</f>
        <v>0.27580419172164167</v>
      </c>
      <c r="Q55" s="64">
        <f>Q53/$AG$53</f>
        <v>0.125</v>
      </c>
      <c r="R55" s="64">
        <f>R53/$AH$53</f>
        <v>0.12567998793545468</v>
      </c>
      <c r="S55" s="64">
        <f>S53/$AI$53</f>
        <v>0.11013215859030837</v>
      </c>
      <c r="T55" s="64">
        <f>T53/$AJ$53</f>
        <v>0.09163309786521882</v>
      </c>
      <c r="U55" s="64">
        <f>U53/$AG$53</f>
        <v>0.18018018018018017</v>
      </c>
      <c r="V55" s="64">
        <f>V53/$AH$53</f>
        <v>0.14031669431458302</v>
      </c>
      <c r="W55" s="64">
        <f>W53/$AI$53</f>
        <v>0.13656387665198239</v>
      </c>
      <c r="X55" s="64">
        <f>X53/$AJ$53</f>
        <v>0.12412672465798742</v>
      </c>
      <c r="Y55" s="64">
        <f>Y53/$AG$53</f>
        <v>0.05405405405405406</v>
      </c>
      <c r="Z55" s="64">
        <f>Z53/$AH$53</f>
        <v>0.04850309153973759</v>
      </c>
      <c r="AA55" s="64">
        <f>AA53/$AI$53</f>
        <v>0.037444933920704845</v>
      </c>
      <c r="AB55" s="64">
        <f>AB53/$AJ$53</f>
        <v>0.03389962441862728</v>
      </c>
      <c r="AC55" s="64">
        <f>AC53/$AG$53</f>
        <v>0.0045045045045045045</v>
      </c>
      <c r="AD55" s="64">
        <f>AD53/$AH$53</f>
        <v>0.004913889307796712</v>
      </c>
      <c r="AE55" s="64">
        <f>AE53/$AI$53</f>
        <v>0</v>
      </c>
      <c r="AF55" s="64">
        <f>AF53/$AJ$53</f>
        <v>0</v>
      </c>
      <c r="AG55" s="64">
        <f>AG53/$AG$53</f>
        <v>1</v>
      </c>
      <c r="AH55" s="64">
        <f>AH53/$AH$53</f>
        <v>1</v>
      </c>
      <c r="AI55" s="64">
        <f>AI53/$AI$53</f>
        <v>1</v>
      </c>
      <c r="AJ55" s="65">
        <f>AJ53/$AJ$53</f>
        <v>1</v>
      </c>
    </row>
    <row r="56" spans="2:36" ht="16.5">
      <c r="B56" s="17"/>
      <c r="C56" s="17"/>
      <c r="D56" s="17"/>
      <c r="E56" s="17"/>
      <c r="F56" s="66" t="s">
        <v>57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2:36" ht="16.5">
      <c r="B57" s="17"/>
      <c r="C57" s="66" t="s">
        <v>58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</sheetData>
  <printOptions/>
  <pageMargins left="0.75" right="0.75" top="1" bottom="1" header="0.5" footer="0.5"/>
  <pageSetup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itsupport</dc:creator>
  <cp:keywords/>
  <dc:description/>
  <cp:lastModifiedBy>itsupport</cp:lastModifiedBy>
  <cp:lastPrinted>2007-08-29T06:32:23Z</cp:lastPrinted>
  <dcterms:created xsi:type="dcterms:W3CDTF">2007-08-29T06:30:54Z</dcterms:created>
  <dcterms:modified xsi:type="dcterms:W3CDTF">2007-08-29T06:32:26Z</dcterms:modified>
  <cp:category/>
  <cp:version/>
  <cp:contentType/>
  <cp:contentStatus/>
</cp:coreProperties>
</file>